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nce\lca\advanced_science-math_outreach\habitability_of_planet\"/>
    </mc:Choice>
  </mc:AlternateContent>
  <xr:revisionPtr revIDLastSave="0" documentId="13_ncr:1_{BC6DB2EA-38F4-438E-A33D-B33A414B09D8}" xr6:coauthVersionLast="45" xr6:coauthVersionMax="45" xr10:uidLastSave="{00000000-0000-0000-0000-000000000000}"/>
  <bookViews>
    <workbookView xWindow="1410" yWindow="120" windowWidth="19080" windowHeight="10800" xr2:uid="{131736A9-0F80-4F61-92E8-DE6A120CB3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48" i="1"/>
  <c r="B48" i="1"/>
  <c r="E48" i="1" s="1"/>
  <c r="F48" i="1" s="1"/>
  <c r="E47" i="1"/>
  <c r="F47" i="1" s="1"/>
  <c r="D47" i="1"/>
  <c r="C47" i="1"/>
  <c r="B47" i="1"/>
  <c r="D44" i="1"/>
  <c r="C44" i="1"/>
  <c r="E44" i="1" s="1"/>
  <c r="F44" i="1" s="1"/>
  <c r="B44" i="1"/>
  <c r="D43" i="1"/>
  <c r="C43" i="1"/>
  <c r="B43" i="1"/>
  <c r="E43" i="1" s="1"/>
  <c r="F43" i="1" s="1"/>
  <c r="D42" i="1"/>
  <c r="E42" i="1" s="1"/>
  <c r="F42" i="1" s="1"/>
  <c r="C42" i="1"/>
  <c r="B42" i="1"/>
  <c r="D41" i="1"/>
  <c r="C41" i="1"/>
  <c r="B41" i="1"/>
  <c r="E41" i="1" s="1"/>
  <c r="F41" i="1" s="1"/>
  <c r="D49" i="1"/>
  <c r="C49" i="1"/>
  <c r="B49" i="1"/>
  <c r="E49" i="1" s="1"/>
  <c r="F49" i="1" s="1"/>
  <c r="B46" i="1"/>
  <c r="A46" i="1"/>
  <c r="C46" i="1" s="1"/>
  <c r="D45" i="1"/>
  <c r="C45" i="1"/>
  <c r="B45" i="1"/>
  <c r="E45" i="1" s="1"/>
  <c r="F45" i="1" s="1"/>
  <c r="D39" i="1"/>
  <c r="C39" i="1"/>
  <c r="B39" i="1"/>
  <c r="E39" i="1" s="1"/>
  <c r="F39" i="1" s="1"/>
  <c r="D38" i="1"/>
  <c r="C38" i="1"/>
  <c r="E38" i="1" s="1"/>
  <c r="F38" i="1" s="1"/>
  <c r="B38" i="1"/>
  <c r="D37" i="1"/>
  <c r="C37" i="1"/>
  <c r="B37" i="1"/>
  <c r="E37" i="1" s="1"/>
  <c r="F37" i="1" s="1"/>
  <c r="E36" i="1"/>
  <c r="F36" i="1" s="1"/>
  <c r="D36" i="1"/>
  <c r="C36" i="1"/>
  <c r="B36" i="1"/>
  <c r="D30" i="1"/>
  <c r="D35" i="1" s="1"/>
  <c r="A34" i="1"/>
  <c r="C35" i="1"/>
  <c r="B35" i="1"/>
  <c r="C33" i="1"/>
  <c r="B33" i="1"/>
  <c r="B20" i="1"/>
  <c r="C20" i="1"/>
  <c r="D20" i="1"/>
  <c r="E20" i="1" s="1"/>
  <c r="F20" i="1" s="1"/>
  <c r="B19" i="1"/>
  <c r="C19" i="1"/>
  <c r="D19" i="1"/>
  <c r="B18" i="1"/>
  <c r="C18" i="1"/>
  <c r="D18" i="1"/>
  <c r="D27" i="1"/>
  <c r="C27" i="1"/>
  <c r="B27" i="1"/>
  <c r="D26" i="1"/>
  <c r="C26" i="1"/>
  <c r="B26" i="1"/>
  <c r="D25" i="1"/>
  <c r="C25" i="1"/>
  <c r="B25" i="1"/>
  <c r="D17" i="1"/>
  <c r="C17" i="1"/>
  <c r="B17" i="1"/>
  <c r="D16" i="1"/>
  <c r="C16" i="1"/>
  <c r="B16" i="1"/>
  <c r="E16" i="1" s="1"/>
  <c r="F16" i="1" s="1"/>
  <c r="D15" i="1"/>
  <c r="C15" i="1"/>
  <c r="B15" i="1"/>
  <c r="E15" i="1" s="1"/>
  <c r="F15" i="1" s="1"/>
  <c r="A14" i="1"/>
  <c r="D14" i="1" s="1"/>
  <c r="D46" i="1" l="1"/>
  <c r="E46" i="1" s="1"/>
  <c r="F46" i="1" s="1"/>
  <c r="D34" i="1"/>
  <c r="D33" i="1"/>
  <c r="E33" i="1" s="1"/>
  <c r="F33" i="1" s="1"/>
  <c r="B34" i="1"/>
  <c r="C34" i="1"/>
  <c r="E19" i="1"/>
  <c r="F19" i="1" s="1"/>
  <c r="C14" i="1"/>
  <c r="B14" i="1"/>
  <c r="E14" i="1" s="1"/>
  <c r="F14" i="1" s="1"/>
  <c r="E17" i="1"/>
  <c r="F17" i="1" s="1"/>
  <c r="E27" i="1"/>
  <c r="F27" i="1" s="1"/>
  <c r="E35" i="1"/>
  <c r="F35" i="1" s="1"/>
  <c r="E18" i="1"/>
  <c r="F18" i="1" s="1"/>
  <c r="E26" i="1"/>
  <c r="F26" i="1" s="1"/>
  <c r="E25" i="1"/>
  <c r="F25" i="1" s="1"/>
  <c r="E34" i="1" l="1"/>
  <c r="F34" i="1" s="1"/>
</calcChain>
</file>

<file path=xl/sharedStrings.xml><?xml version="1.0" encoding="utf-8"?>
<sst xmlns="http://schemas.openxmlformats.org/spreadsheetml/2006/main" count="52" uniqueCount="31">
  <si>
    <t>Simulation of transmission fraction / trapping fraction with 3 spectral regions</t>
  </si>
  <si>
    <t xml:space="preserve">   and one is open</t>
  </si>
  <si>
    <t>Attenuation is e(-cL) for non-open windows</t>
  </si>
  <si>
    <t>Cases:</t>
  </si>
  <si>
    <t xml:space="preserve">   1. Same c for two windows; try doubling path length, L</t>
  </si>
  <si>
    <t>L0=</t>
  </si>
  <si>
    <t>Window 1</t>
  </si>
  <si>
    <t>Window 2</t>
  </si>
  <si>
    <t>Window 3</t>
  </si>
  <si>
    <t>Transmission x fraction of spectrum</t>
  </si>
  <si>
    <t>Three windows of comparable size</t>
  </si>
  <si>
    <t>Frac. of spectrum</t>
  </si>
  <si>
    <t xml:space="preserve">L </t>
  </si>
  <si>
    <t>c(i)</t>
  </si>
  <si>
    <t xml:space="preserve">       c1=c2=1, c3=0</t>
  </si>
  <si>
    <t>Total</t>
  </si>
  <si>
    <t>Absorbed</t>
  </si>
  <si>
    <t xml:space="preserve">   2. Third window is smaller</t>
  </si>
  <si>
    <t>Base case in other sheet</t>
  </si>
  <si>
    <t>Doubled base case; +T=3.1</t>
  </si>
  <si>
    <t>Doubled base case; +T=5.25</t>
  </si>
  <si>
    <t>Window fraction</t>
  </si>
  <si>
    <t>3. Third window is same as others, 2nd window is more absorbing</t>
  </si>
  <si>
    <t>Limit is too low</t>
  </si>
  <si>
    <t>Try to hit doubling w/fabs-0.65</t>
  </si>
  <si>
    <t>Doubled base case; +T=3.42</t>
  </si>
  <si>
    <t>Limit is good</t>
  </si>
  <si>
    <t>T</t>
  </si>
  <si>
    <t>Gives wrong limit at L=0; has fcloud &lt;0</t>
  </si>
  <si>
    <t xml:space="preserve">   At T=255, get fcloud = -0.16</t>
  </si>
  <si>
    <t>Need better fcloud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</si>
</sst>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Conditions vs. path</a:t>
            </a:r>
            <a:r>
              <a:rPr lang="en-US" baseline="0"/>
              <a:t> length of GHGs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Fraction trapped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Sheet1!$A$41:$A$47</c:f>
              <c:numCache>
                <c:formatCode>General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2.4</c:v>
                </c:pt>
                <c:pt idx="6">
                  <c:v>4.8</c:v>
                </c:pt>
              </c:numCache>
            </c:numRef>
          </c:xVal>
          <c:yVal>
            <c:numRef>
              <c:f>Sheet1!$F$41:$F$47</c:f>
              <c:numCache>
                <c:formatCode>General</c:formatCode>
                <c:ptCount val="7"/>
                <c:pt idx="0">
                  <c:v>0</c:v>
                </c:pt>
                <c:pt idx="1">
                  <c:v>0.29921805680242075</c:v>
                </c:pt>
                <c:pt idx="2">
                  <c:v>0.43143530975126887</c:v>
                </c:pt>
                <c:pt idx="3">
                  <c:v>0.50425951123514123</c:v>
                </c:pt>
                <c:pt idx="4">
                  <c:v>0.55240463762477043</c:v>
                </c:pt>
                <c:pt idx="5">
                  <c:v>0.65811315096560763</c:v>
                </c:pt>
                <c:pt idx="6">
                  <c:v>0.75001771778668314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7A-4DD7-B480-4950CF5C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446888"/>
        <c:axId val="575447216"/>
      </c:scatterChart>
      <c:scatterChart>
        <c:scatterStyle val="smoothMarker"/>
        <c:varyColors val="0"/>
        <c:ser>
          <c:idx val="1"/>
          <c:order val="1"/>
          <c:tx>
            <c:v>Temperature (K)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Sheet1!$A$41:$A$47</c:f>
              <c:numCache>
                <c:formatCode>General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2.4</c:v>
                </c:pt>
                <c:pt idx="6">
                  <c:v>4.8</c:v>
                </c:pt>
              </c:numCache>
            </c:numRef>
          </c:xVal>
          <c:yVal>
            <c:numRef>
              <c:f>Sheet1!$G$41:$G$47</c:f>
              <c:numCache>
                <c:formatCode>General</c:formatCode>
                <c:ptCount val="7"/>
                <c:pt idx="0">
                  <c:v>260.89999999999998</c:v>
                </c:pt>
                <c:pt idx="1">
                  <c:v>277.10000000000002</c:v>
                </c:pt>
                <c:pt idx="2">
                  <c:v>283.2</c:v>
                </c:pt>
                <c:pt idx="3">
                  <c:v>286.2</c:v>
                </c:pt>
                <c:pt idx="4">
                  <c:v>288</c:v>
                </c:pt>
                <c:pt idx="5">
                  <c:v>291.42</c:v>
                </c:pt>
                <c:pt idx="6">
                  <c:v>293.89999999999998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7A-4DD7-B480-4950CF5C2181}"/>
            </c:ext>
          </c:extLst>
        </c:ser>
        <c:ser>
          <c:idx val="2"/>
          <c:order val="2"/>
          <c:tx>
            <c:v>Earth status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Sheet1!$A$54:$A$55</c:f>
              <c:numCache>
                <c:formatCode>General</c:formatCode>
                <c:ptCount val="2"/>
                <c:pt idx="0">
                  <c:v>1.2</c:v>
                </c:pt>
                <c:pt idx="1">
                  <c:v>1.2</c:v>
                </c:pt>
              </c:numCache>
            </c:numRef>
          </c:xVal>
          <c:yVal>
            <c:numRef>
              <c:f>Sheet1!$G$54:$G$55</c:f>
              <c:numCache>
                <c:formatCode>General</c:formatCode>
                <c:ptCount val="2"/>
                <c:pt idx="0">
                  <c:v>255</c:v>
                </c:pt>
                <c:pt idx="1">
                  <c:v>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7A-4DD7-B480-4950CF5C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916600"/>
        <c:axId val="576914304"/>
      </c:scatterChart>
      <c:valAx>
        <c:axId val="575446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Path 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447216"/>
        <c:crosses val="autoZero"/>
        <c:crossBetween val="midCat"/>
      </c:valAx>
      <c:valAx>
        <c:axId val="57544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Fraction trapped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446888"/>
        <c:crosses val="autoZero"/>
        <c:crossBetween val="midCat"/>
      </c:valAx>
      <c:valAx>
        <c:axId val="5769143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916600"/>
        <c:crosses val="max"/>
        <c:crossBetween val="midCat"/>
      </c:valAx>
      <c:valAx>
        <c:axId val="576916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6914304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195262</xdr:colOff>
      <xdr:row>36</xdr:row>
      <xdr:rowOff>180975</xdr:rowOff>
    </xdr:from>
    <xdr:to>
      <xdr:col>17</xdr:col>
      <xdr:colOff>495300</xdr:colOff>
      <xdr:row>51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59B7B9-F64A-4495-87FE-3453DF4D5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FBAFE-9F18-4125-A9AB-CCA051DBCB7B}">
  <dimension ref="A1:H55"/>
  <sheetViews>
    <sheetView tabSelected="1" topLeftCell="A35" workbookViewId="0">
      <selection activeCell="G52" sqref="G52"/>
    </sheetView>
  </sheetViews>
  <sheetFormatPr defaultRowHeight="15" x14ac:dyDescent="0.25"/>
  <cols>
    <col min="1" max="1" width="18.28515625" customWidth="1"/>
    <col min="2" max="2" width="10.28515625" customWidth="1"/>
    <col min="3" max="3" width="11.140625" customWidth="1"/>
    <col min="4" max="4" width="11.28515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10</v>
      </c>
    </row>
    <row r="4" spans="1:6" x14ac:dyDescent="0.25">
      <c r="A4" t="s">
        <v>11</v>
      </c>
      <c r="B4" t="s">
        <v>6</v>
      </c>
      <c r="C4" t="s">
        <v>7</v>
      </c>
      <c r="D4" t="s">
        <v>8</v>
      </c>
    </row>
    <row r="5" spans="1:6" x14ac:dyDescent="0.25">
      <c r="B5">
        <v>0.33329999999999999</v>
      </c>
      <c r="C5">
        <v>0.33329999999999999</v>
      </c>
      <c r="D5">
        <v>0.33329999999999999</v>
      </c>
    </row>
    <row r="6" spans="1:6" x14ac:dyDescent="0.25">
      <c r="A6" t="s">
        <v>2</v>
      </c>
    </row>
    <row r="7" spans="1:6" x14ac:dyDescent="0.25">
      <c r="A7" t="s">
        <v>13</v>
      </c>
      <c r="B7">
        <v>1</v>
      </c>
      <c r="C7">
        <v>1</v>
      </c>
      <c r="D7">
        <v>0</v>
      </c>
    </row>
    <row r="8" spans="1:6" x14ac:dyDescent="0.25">
      <c r="A8" t="s">
        <v>3</v>
      </c>
    </row>
    <row r="9" spans="1:6" x14ac:dyDescent="0.25">
      <c r="A9" t="s">
        <v>4</v>
      </c>
    </row>
    <row r="10" spans="1:6" x14ac:dyDescent="0.25">
      <c r="A10" t="s">
        <v>14</v>
      </c>
    </row>
    <row r="11" spans="1:6" x14ac:dyDescent="0.25">
      <c r="A11" t="s">
        <v>5</v>
      </c>
      <c r="B11">
        <v>0.5</v>
      </c>
    </row>
    <row r="12" spans="1:6" x14ac:dyDescent="0.25">
      <c r="B12" t="s">
        <v>9</v>
      </c>
      <c r="F12" t="s">
        <v>16</v>
      </c>
    </row>
    <row r="13" spans="1:6" x14ac:dyDescent="0.25">
      <c r="A13" t="s">
        <v>12</v>
      </c>
      <c r="B13" t="s">
        <v>6</v>
      </c>
      <c r="C13" t="s">
        <v>7</v>
      </c>
      <c r="D13" t="s">
        <v>8</v>
      </c>
      <c r="E13" t="s">
        <v>15</v>
      </c>
    </row>
    <row r="14" spans="1:6" x14ac:dyDescent="0.25">
      <c r="A14">
        <f>B11</f>
        <v>0.5</v>
      </c>
      <c r="B14">
        <f>B$5*EXP(-B$7*$A14)</f>
        <v>0.20215666888222072</v>
      </c>
      <c r="C14">
        <f t="shared" ref="C14:D20" si="0">C$5*EXP(-C$7*$A14)</f>
        <v>0.20215666888222072</v>
      </c>
      <c r="D14">
        <f t="shared" si="0"/>
        <v>0.33329999999999999</v>
      </c>
      <c r="E14">
        <f>SUM(B14:D14)</f>
        <v>0.73761333776444138</v>
      </c>
      <c r="F14">
        <f>1-E14</f>
        <v>0.26238666223555862</v>
      </c>
    </row>
    <row r="15" spans="1:6" x14ac:dyDescent="0.25">
      <c r="A15">
        <v>1</v>
      </c>
      <c r="B15">
        <f>B$5*EXP(-B$7*$A15)</f>
        <v>0.12261421774244173</v>
      </c>
      <c r="C15">
        <f t="shared" si="0"/>
        <v>0.12261421774244173</v>
      </c>
      <c r="D15">
        <f t="shared" si="0"/>
        <v>0.33329999999999999</v>
      </c>
      <c r="E15">
        <f>SUM(B15:D15)</f>
        <v>0.57852843548488342</v>
      </c>
      <c r="F15">
        <f>1-E15</f>
        <v>0.42147156451511658</v>
      </c>
    </row>
    <row r="16" spans="1:6" x14ac:dyDescent="0.25">
      <c r="A16">
        <v>1.5</v>
      </c>
      <c r="B16">
        <f>B$5*EXP(-B$7*$A16)</f>
        <v>7.436928237747166E-2</v>
      </c>
      <c r="C16">
        <f t="shared" si="0"/>
        <v>7.436928237747166E-2</v>
      </c>
      <c r="D16">
        <f t="shared" si="0"/>
        <v>0.33329999999999999</v>
      </c>
      <c r="E16">
        <f>SUM(B16:D16)</f>
        <v>0.48203856475494333</v>
      </c>
      <c r="F16">
        <f>1-E16</f>
        <v>0.51796143524505667</v>
      </c>
    </row>
    <row r="17" spans="1:7" x14ac:dyDescent="0.25">
      <c r="A17">
        <v>3</v>
      </c>
      <c r="B17">
        <f>B$5*EXP(-B$7*$A17)</f>
        <v>1.6594029887009053E-2</v>
      </c>
      <c r="C17">
        <f t="shared" si="0"/>
        <v>1.6594029887009053E-2</v>
      </c>
      <c r="D17">
        <f t="shared" si="0"/>
        <v>0.33329999999999999</v>
      </c>
      <c r="E17">
        <f>SUM(B17:D17)</f>
        <v>0.3664880597740181</v>
      </c>
      <c r="F17">
        <f>1-E17</f>
        <v>0.6335119402259819</v>
      </c>
    </row>
    <row r="18" spans="1:7" x14ac:dyDescent="0.25">
      <c r="A18">
        <v>1.77</v>
      </c>
      <c r="B18">
        <f>B$5*EXP(-B$7*$A18)</f>
        <v>5.6771985175508959E-2</v>
      </c>
      <c r="C18">
        <f t="shared" si="0"/>
        <v>5.6771985175508959E-2</v>
      </c>
      <c r="D18">
        <f t="shared" si="0"/>
        <v>0.33329999999999999</v>
      </c>
      <c r="E18">
        <f>SUM(B18:D18)</f>
        <v>0.44684397035101792</v>
      </c>
      <c r="F18">
        <f>1-E18</f>
        <v>0.55315602964898214</v>
      </c>
      <c r="G18" t="s">
        <v>18</v>
      </c>
    </row>
    <row r="19" spans="1:7" x14ac:dyDescent="0.25">
      <c r="A19">
        <v>3.54</v>
      </c>
      <c r="B19">
        <f>B$5*EXP(-B$7*$A19)</f>
        <v>9.6701419164962766E-3</v>
      </c>
      <c r="C19">
        <f t="shared" si="0"/>
        <v>9.6701419164962766E-3</v>
      </c>
      <c r="D19">
        <f t="shared" si="0"/>
        <v>0.33329999999999999</v>
      </c>
      <c r="E19">
        <f>SUM(B19:D19)</f>
        <v>0.35264028383299256</v>
      </c>
      <c r="F19">
        <f>1-E19</f>
        <v>0.64735971616700749</v>
      </c>
      <c r="G19" t="s">
        <v>19</v>
      </c>
    </row>
    <row r="20" spans="1:7" x14ac:dyDescent="0.25">
      <c r="A20">
        <v>20</v>
      </c>
      <c r="B20">
        <f>B$5*EXP(-B$7*$A20)</f>
        <v>6.8698250235877129E-10</v>
      </c>
      <c r="C20">
        <f t="shared" si="0"/>
        <v>6.8698250235877129E-10</v>
      </c>
      <c r="D20">
        <f t="shared" si="0"/>
        <v>0.33329999999999999</v>
      </c>
      <c r="E20">
        <f>SUM(B20:D20)</f>
        <v>0.33330000137396498</v>
      </c>
      <c r="F20">
        <f>1-E20</f>
        <v>0.66669999862603502</v>
      </c>
      <c r="G20" t="s">
        <v>23</v>
      </c>
    </row>
    <row r="21" spans="1:7" x14ac:dyDescent="0.25">
      <c r="A21" t="s">
        <v>17</v>
      </c>
    </row>
    <row r="22" spans="1:7" x14ac:dyDescent="0.25">
      <c r="A22" t="s">
        <v>21</v>
      </c>
      <c r="B22">
        <v>0.4</v>
      </c>
      <c r="C22">
        <v>0.4</v>
      </c>
      <c r="D22">
        <v>0.2</v>
      </c>
    </row>
    <row r="23" spans="1:7" x14ac:dyDescent="0.25">
      <c r="B23" t="s">
        <v>9</v>
      </c>
      <c r="F23" t="s">
        <v>16</v>
      </c>
    </row>
    <row r="24" spans="1:7" x14ac:dyDescent="0.25">
      <c r="A24" t="s">
        <v>12</v>
      </c>
      <c r="B24" t="s">
        <v>6</v>
      </c>
      <c r="C24" t="s">
        <v>7</v>
      </c>
      <c r="D24" t="s">
        <v>8</v>
      </c>
      <c r="E24" t="s">
        <v>15</v>
      </c>
    </row>
    <row r="25" spans="1:7" x14ac:dyDescent="0.25">
      <c r="A25">
        <v>0.5</v>
      </c>
      <c r="B25">
        <f>B$22*EXP(-B$7*$A25)</f>
        <v>0.24261226388505339</v>
      </c>
      <c r="C25">
        <f t="shared" ref="C25:D27" si="1">C$22*EXP(-C$7*$A25)</f>
        <v>0.24261226388505339</v>
      </c>
      <c r="D25">
        <f t="shared" si="1"/>
        <v>0.2</v>
      </c>
      <c r="E25">
        <f>SUM(B25:D25)</f>
        <v>0.68522452777010678</v>
      </c>
      <c r="F25">
        <f>1-E25</f>
        <v>0.31477547222989322</v>
      </c>
    </row>
    <row r="26" spans="1:7" x14ac:dyDescent="0.25">
      <c r="A26">
        <v>1.18</v>
      </c>
      <c r="B26">
        <f>B$22*EXP(-B$7*$A26)</f>
        <v>0.1229114954404525</v>
      </c>
      <c r="C26">
        <f t="shared" si="1"/>
        <v>0.1229114954404525</v>
      </c>
      <c r="D26">
        <f t="shared" si="1"/>
        <v>0.2</v>
      </c>
      <c r="E26">
        <f>SUM(B26:D26)</f>
        <v>0.44582299088090505</v>
      </c>
      <c r="F26">
        <f>1-E26</f>
        <v>0.55417700911909495</v>
      </c>
      <c r="G26" t="s">
        <v>18</v>
      </c>
    </row>
    <row r="27" spans="1:7" x14ac:dyDescent="0.25">
      <c r="A27">
        <v>2.36</v>
      </c>
      <c r="B27">
        <f>B$22*EXP(-B$7*$A27)</f>
        <v>3.776808927852094E-2</v>
      </c>
      <c r="C27">
        <f t="shared" si="1"/>
        <v>3.776808927852094E-2</v>
      </c>
      <c r="D27">
        <f t="shared" si="1"/>
        <v>0.2</v>
      </c>
      <c r="E27">
        <f>SUM(B27:D27)</f>
        <v>0.27553617855704188</v>
      </c>
      <c r="F27">
        <f>1-E27</f>
        <v>0.72446382144295818</v>
      </c>
      <c r="G27" t="s">
        <v>20</v>
      </c>
    </row>
    <row r="28" spans="1:7" x14ac:dyDescent="0.25">
      <c r="A28" t="s">
        <v>22</v>
      </c>
      <c r="F28" t="s">
        <v>24</v>
      </c>
    </row>
    <row r="29" spans="1:7" x14ac:dyDescent="0.25">
      <c r="A29" t="s">
        <v>13</v>
      </c>
      <c r="B29">
        <v>1</v>
      </c>
      <c r="C29">
        <v>4</v>
      </c>
      <c r="D29">
        <v>0.1</v>
      </c>
    </row>
    <row r="30" spans="1:7" x14ac:dyDescent="0.25">
      <c r="A30" t="s">
        <v>21</v>
      </c>
      <c r="B30">
        <v>0.3</v>
      </c>
      <c r="C30">
        <v>0.3</v>
      </c>
      <c r="D30">
        <f>1-B30-C30</f>
        <v>0.39999999999999997</v>
      </c>
    </row>
    <row r="31" spans="1:7" x14ac:dyDescent="0.25">
      <c r="B31" t="s">
        <v>9</v>
      </c>
      <c r="F31" t="s">
        <v>16</v>
      </c>
    </row>
    <row r="32" spans="1:7" x14ac:dyDescent="0.25">
      <c r="A32" t="s">
        <v>12</v>
      </c>
      <c r="B32" t="s">
        <v>6</v>
      </c>
      <c r="C32" t="s">
        <v>7</v>
      </c>
      <c r="D32" t="s">
        <v>8</v>
      </c>
      <c r="E32" t="s">
        <v>15</v>
      </c>
    </row>
    <row r="33" spans="1:8" x14ac:dyDescent="0.25">
      <c r="A33">
        <v>1.2</v>
      </c>
      <c r="B33">
        <f>B$30*EXP(-B$29*$A33)</f>
        <v>9.0358263573660641E-2</v>
      </c>
      <c r="C33">
        <f t="shared" ref="C33:D49" si="2">C$30*EXP(-C$29*$A33)</f>
        <v>2.468924114706009E-3</v>
      </c>
      <c r="D33">
        <f t="shared" si="2"/>
        <v>0.35476817468686295</v>
      </c>
      <c r="E33">
        <f>SUM(B33:D33)</f>
        <v>0.44759536237522957</v>
      </c>
      <c r="F33">
        <f>1-E33</f>
        <v>0.55240463762477043</v>
      </c>
      <c r="G33" t="s">
        <v>18</v>
      </c>
    </row>
    <row r="34" spans="1:8" x14ac:dyDescent="0.25">
      <c r="A34">
        <f>2*A33</f>
        <v>2.4</v>
      </c>
      <c r="B34">
        <f>B$30*EXP(-B$29*$A34)</f>
        <v>2.7215385986823753E-2</v>
      </c>
      <c r="C34">
        <f t="shared" si="2"/>
        <v>2.0318620947256169E-5</v>
      </c>
      <c r="D34">
        <f t="shared" si="2"/>
        <v>0.31465114442662134</v>
      </c>
      <c r="E34">
        <f>SUM(B34:D34)</f>
        <v>0.34188684903439237</v>
      </c>
      <c r="F34">
        <f>1-E34</f>
        <v>0.65811315096560763</v>
      </c>
      <c r="G34" t="s">
        <v>25</v>
      </c>
    </row>
    <row r="35" spans="1:8" x14ac:dyDescent="0.25">
      <c r="A35">
        <v>20</v>
      </c>
      <c r="B35">
        <f>B$30*EXP(-B$29*$A35)</f>
        <v>6.1834608673156734E-10</v>
      </c>
      <c r="C35">
        <f t="shared" si="2"/>
        <v>5.4145541635362454E-36</v>
      </c>
      <c r="D35">
        <f t="shared" si="2"/>
        <v>5.4134113294645077E-2</v>
      </c>
      <c r="E35">
        <f>SUM(B35:D35)</f>
        <v>5.4134113912991166E-2</v>
      </c>
      <c r="F35">
        <f>1-E35</f>
        <v>0.94586588608700883</v>
      </c>
      <c r="G35" t="s">
        <v>26</v>
      </c>
    </row>
    <row r="36" spans="1:8" x14ac:dyDescent="0.25">
      <c r="A36">
        <v>0</v>
      </c>
      <c r="B36">
        <f t="shared" ref="B36:B39" si="3">B$30*EXP(-B$29*$A36)</f>
        <v>0.3</v>
      </c>
      <c r="C36">
        <f t="shared" si="2"/>
        <v>0.3</v>
      </c>
      <c r="D36">
        <f t="shared" si="2"/>
        <v>0.39999999999999997</v>
      </c>
      <c r="E36">
        <f t="shared" ref="E36:E39" si="4">SUM(B36:D36)</f>
        <v>1</v>
      </c>
      <c r="F36">
        <f t="shared" ref="F36:F39" si="5">1-E36</f>
        <v>0</v>
      </c>
    </row>
    <row r="37" spans="1:8" x14ac:dyDescent="0.25">
      <c r="A37">
        <v>0.3</v>
      </c>
      <c r="B37">
        <f t="shared" si="3"/>
        <v>0.22224546620451535</v>
      </c>
      <c r="C37">
        <f t="shared" si="2"/>
        <v>9.0358263573660641E-2</v>
      </c>
      <c r="D37">
        <f t="shared" si="2"/>
        <v>0.38817821341940323</v>
      </c>
      <c r="E37">
        <f t="shared" si="4"/>
        <v>0.70078194319757925</v>
      </c>
      <c r="F37">
        <f t="shared" si="5"/>
        <v>0.29921805680242075</v>
      </c>
    </row>
    <row r="38" spans="1:8" x14ac:dyDescent="0.25">
      <c r="A38">
        <v>0.6</v>
      </c>
      <c r="B38">
        <f t="shared" si="3"/>
        <v>0.16464349082820792</v>
      </c>
      <c r="C38">
        <f t="shared" si="2"/>
        <v>2.7215385986823753E-2</v>
      </c>
      <c r="D38">
        <f t="shared" si="2"/>
        <v>0.37670581343369947</v>
      </c>
      <c r="E38">
        <f t="shared" si="4"/>
        <v>0.56856469024873113</v>
      </c>
      <c r="F38">
        <f t="shared" si="5"/>
        <v>0.43143530975126887</v>
      </c>
    </row>
    <row r="39" spans="1:8" x14ac:dyDescent="0.25">
      <c r="A39">
        <v>0.9</v>
      </c>
      <c r="B39">
        <f t="shared" si="3"/>
        <v>0.12197089792217973</v>
      </c>
      <c r="C39">
        <f t="shared" si="2"/>
        <v>8.197116734187767E-3</v>
      </c>
      <c r="D39">
        <f t="shared" si="2"/>
        <v>0.36557247410849125</v>
      </c>
      <c r="E39">
        <f t="shared" si="4"/>
        <v>0.49574048876485877</v>
      </c>
      <c r="F39">
        <f t="shared" si="5"/>
        <v>0.50425951123514123</v>
      </c>
    </row>
    <row r="40" spans="1:8" x14ac:dyDescent="0.25">
      <c r="G40" t="s">
        <v>27</v>
      </c>
    </row>
    <row r="41" spans="1:8" x14ac:dyDescent="0.25">
      <c r="A41">
        <v>0</v>
      </c>
      <c r="B41">
        <f>B$30*EXP(-B$29*$A41)</f>
        <v>0.3</v>
      </c>
      <c r="C41">
        <f>C$30*EXP(-C$29*$A41)</f>
        <v>0.3</v>
      </c>
      <c r="D41">
        <f>D$30*EXP(-D$29*$A41)</f>
        <v>0.39999999999999997</v>
      </c>
      <c r="E41">
        <f>SUM(B41:D41)</f>
        <v>1</v>
      </c>
      <c r="F41">
        <f>1-E41</f>
        <v>0</v>
      </c>
      <c r="G41">
        <v>260.89999999999998</v>
      </c>
      <c r="H41" t="s">
        <v>30</v>
      </c>
    </row>
    <row r="42" spans="1:8" x14ac:dyDescent="0.25">
      <c r="A42">
        <v>0.3</v>
      </c>
      <c r="B42">
        <f>B$30*EXP(-B$29*$A42)</f>
        <v>0.22224546620451535</v>
      </c>
      <c r="C42">
        <f>C$30*EXP(-C$29*$A42)</f>
        <v>9.0358263573660641E-2</v>
      </c>
      <c r="D42">
        <f>D$30*EXP(-D$29*$A42)</f>
        <v>0.38817821341940323</v>
      </c>
      <c r="E42">
        <f>SUM(B42:D42)</f>
        <v>0.70078194319757925</v>
      </c>
      <c r="F42">
        <f>1-E42</f>
        <v>0.29921805680242075</v>
      </c>
      <c r="G42">
        <v>277.10000000000002</v>
      </c>
    </row>
    <row r="43" spans="1:8" x14ac:dyDescent="0.25">
      <c r="A43">
        <v>0.6</v>
      </c>
      <c r="B43">
        <f>B$30*EXP(-B$29*$A43)</f>
        <v>0.16464349082820792</v>
      </c>
      <c r="C43">
        <f>C$30*EXP(-C$29*$A43)</f>
        <v>2.7215385986823753E-2</v>
      </c>
      <c r="D43">
        <f>D$30*EXP(-D$29*$A43)</f>
        <v>0.37670581343369947</v>
      </c>
      <c r="E43">
        <f>SUM(B43:D43)</f>
        <v>0.56856469024873113</v>
      </c>
      <c r="F43">
        <f>1-E43</f>
        <v>0.43143530975126887</v>
      </c>
      <c r="G43">
        <v>283.2</v>
      </c>
    </row>
    <row r="44" spans="1:8" x14ac:dyDescent="0.25">
      <c r="A44">
        <v>0.9</v>
      </c>
      <c r="B44">
        <f>B$30*EXP(-B$29*$A44)</f>
        <v>0.12197089792217973</v>
      </c>
      <c r="C44">
        <f>C$30*EXP(-C$29*$A44)</f>
        <v>8.197116734187767E-3</v>
      </c>
      <c r="D44">
        <f>D$30*EXP(-D$29*$A44)</f>
        <v>0.36557247410849125</v>
      </c>
      <c r="E44">
        <f>SUM(B44:D44)</f>
        <v>0.49574048876485877</v>
      </c>
      <c r="F44">
        <f>1-E44</f>
        <v>0.50425951123514123</v>
      </c>
      <c r="G44">
        <v>286.2</v>
      </c>
    </row>
    <row r="45" spans="1:8" x14ac:dyDescent="0.25">
      <c r="A45">
        <v>1.2</v>
      </c>
      <c r="B45">
        <f>B$30*EXP(-B$29*$A45)</f>
        <v>9.0358263573660641E-2</v>
      </c>
      <c r="C45">
        <f>C$30*EXP(-C$29*$A45)</f>
        <v>2.468924114706009E-3</v>
      </c>
      <c r="D45">
        <f>D$30*EXP(-D$29*$A45)</f>
        <v>0.35476817468686295</v>
      </c>
      <c r="E45">
        <f>SUM(B45:D45)</f>
        <v>0.44759536237522957</v>
      </c>
      <c r="F45">
        <f>1-E45</f>
        <v>0.55240463762477043</v>
      </c>
      <c r="G45">
        <v>288</v>
      </c>
    </row>
    <row r="46" spans="1:8" x14ac:dyDescent="0.25">
      <c r="A46">
        <f>2*A45</f>
        <v>2.4</v>
      </c>
      <c r="B46">
        <f>B$30*EXP(-B$29*$A46)</f>
        <v>2.7215385986823753E-2</v>
      </c>
      <c r="C46">
        <f>C$30*EXP(-C$29*$A46)</f>
        <v>2.0318620947256169E-5</v>
      </c>
      <c r="D46">
        <f>D$30*EXP(-D$29*$A46)</f>
        <v>0.31465114442662134</v>
      </c>
      <c r="E46">
        <f>SUM(B46:D46)</f>
        <v>0.34188684903439237</v>
      </c>
      <c r="F46">
        <f>1-E46</f>
        <v>0.65811315096560763</v>
      </c>
      <c r="G46">
        <v>291.42</v>
      </c>
    </row>
    <row r="47" spans="1:8" x14ac:dyDescent="0.25">
      <c r="A47">
        <v>4.8</v>
      </c>
      <c r="B47">
        <f t="shared" ref="B47:D48" si="6">B$30*EXP(-B$29*$A47)</f>
        <v>2.468924114706009E-3</v>
      </c>
      <c r="C47">
        <f t="shared" si="6"/>
        <v>1.3761545239942572E-9</v>
      </c>
      <c r="D47">
        <f t="shared" si="6"/>
        <v>0.24751335672245631</v>
      </c>
      <c r="E47">
        <f t="shared" ref="E47:E48" si="7">SUM(B47:D47)</f>
        <v>0.24998228221331684</v>
      </c>
      <c r="F47">
        <f t="shared" ref="F47:F48" si="8">1-E47</f>
        <v>0.75001771778668314</v>
      </c>
      <c r="G47">
        <v>293.89999999999998</v>
      </c>
    </row>
    <row r="48" spans="1:8" x14ac:dyDescent="0.25">
      <c r="A48">
        <v>9.6</v>
      </c>
      <c r="B48">
        <f t="shared" si="6"/>
        <v>2.0318620947256169E-5</v>
      </c>
      <c r="C48">
        <f t="shared" si="6"/>
        <v>6.312670913032869E-18</v>
      </c>
      <c r="D48">
        <f t="shared" si="6"/>
        <v>0.15315715439004482</v>
      </c>
      <c r="E48">
        <f t="shared" si="7"/>
        <v>0.15317747301099208</v>
      </c>
      <c r="F48">
        <f t="shared" si="8"/>
        <v>0.84682252698900795</v>
      </c>
      <c r="G48">
        <v>296</v>
      </c>
    </row>
    <row r="49" spans="1:7" x14ac:dyDescent="0.25">
      <c r="A49">
        <v>20</v>
      </c>
      <c r="B49">
        <f>B$30*EXP(-B$29*$A49)</f>
        <v>6.1834608673156734E-10</v>
      </c>
      <c r="C49">
        <f>C$30*EXP(-C$29*$A49)</f>
        <v>5.4145541635362454E-36</v>
      </c>
      <c r="D49">
        <f>D$30*EXP(-D$29*$A49)</f>
        <v>5.4134113294645077E-2</v>
      </c>
      <c r="E49">
        <f>SUM(B49:D49)</f>
        <v>5.4134113912991166E-2</v>
      </c>
      <c r="F49">
        <f>1-E49</f>
        <v>0.94586588608700883</v>
      </c>
      <c r="G49">
        <v>297.60000000000002</v>
      </c>
    </row>
    <row r="51" spans="1:7" x14ac:dyDescent="0.25">
      <c r="B51" t="s">
        <v>28</v>
      </c>
    </row>
    <row r="52" spans="1:7" x14ac:dyDescent="0.25">
      <c r="B52" t="s">
        <v>29</v>
      </c>
    </row>
    <row r="54" spans="1:7" x14ac:dyDescent="0.25">
      <c r="A54">
        <v>1.2</v>
      </c>
      <c r="G54">
        <v>255</v>
      </c>
    </row>
    <row r="55" spans="1:7" x14ac:dyDescent="0.25">
      <c r="A55">
        <v>1.2</v>
      </c>
      <c r="G55">
        <v>300</v>
      </c>
    </row>
  </sheetData>
  <sortState xmlns:xlrd2="http://schemas.microsoft.com/office/spreadsheetml/2017/richdata2" ref="A41:F49">
    <sortCondition ref="A41:A4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Gutschick</dc:creator>
  <cp:lastModifiedBy>Vincent Gutschick</cp:lastModifiedBy>
  <dcterms:created xsi:type="dcterms:W3CDTF">2020-11-28T15:07:59Z</dcterms:created>
  <dcterms:modified xsi:type="dcterms:W3CDTF">2020-12-01T03:21:52Z</dcterms:modified>
</cp:coreProperties>
</file>